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9f57c60e1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 ROI" sheetId="1" r:id="Ra8de8f8020b84e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[$₽-ru-RU]"/>
    <x:numFmt numFmtId="201" formatCode="0.0"/>
    <x:numFmt numFmtId="202" formatCode="0.0%"/>
    <x:numFmt numFmtId="203" formatCode="#,##0"/>
  </x:numFmts>
  <x:fonts count="15">
    <x:font>
      <x:sz val="11"/>
      <x:name val="Carlito"/>
    </x:font>
    <x:font>
      <x:b/>
      <x:sz val="14"/>
      <x:color rgb="FF2A78D6"/>
      <x:name val="Arial"/>
    </x:font>
    <x:font>
      <x:b/>
      <x:sz val="16"/>
      <x:color rgb="FF1F293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F2937"/>
      <x:name val="Arial"/>
    </x:font>
    <x:font>
      <x:b/>
      <x:sz val="11"/>
      <x:color rgb="FF2A78D6"/>
      <x:name val="Arial"/>
    </x:font>
    <x:font>
      <x:b/>
      <x:sz val="10"/>
      <x:color rgb="FF2A78D6"/>
      <x:name val="Arial"/>
    </x:font>
    <x:font>
      <x:sz val="10"/>
      <x:color rgb="FF0000FF"/>
      <x:name val="Arial"/>
    </x:font>
    <x:font>
      <x:b/>
      <x:sz val="13"/>
      <x:color rgb="FF1F2937"/>
      <x:name val="Arial"/>
    </x:font>
    <x:font>
      <x:sz val="10"/>
      <x:color rgb="FF657A96"/>
      <x:name val="Arial"/>
    </x:font>
    <x:font>
      <x:b/>
      <x:sz val="11"/>
      <x:color rgb="FFFFFFFF"/>
      <x:name val="Arial"/>
    </x:font>
    <x:font>
      <x:sz val="9"/>
      <x:color rgb="FF657A96"/>
      <x:name val="Arial"/>
    </x:font>
    <x:font>
      <x:sz val="1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2A78D6"/>
      </x:patternFill>
    </x:fill>
    <x:fill>
      <x:patternFill patternType="solid">
        <x:fgColor rgb="FFEAF3FD"/>
      </x:patternFill>
    </x:fill>
    <x:fill>
      <x:patternFill patternType="solid">
        <x:fgColor rgb="FF1F2937"/>
      </x:patternFill>
    </x:fill>
    <x:fill>
      <x:patternFill patternType="solid">
        <x:fgColor rgb="FFFFF4CC"/>
      </x:patternFill>
    </x:fill>
    <x:fill>
      <x:patternFill patternType="solid">
        <x:fgColor rgb="FFF3F4F6"/>
      </x:patternFill>
    </x:fill>
    <x:fill>
      <x:patternFill patternType="solid">
        <x:fgColor rgb="FFFFD65A"/>
      </x:patternFill>
    </x:fill>
    <x:fill>
      <x:patternFill patternType="solid">
        <x:fgColor rgb="FFFFF7D6"/>
      </x:patternFill>
    </x:fill>
  </x:fills>
  <x:borders count="18">
    <x:border/>
    <x:border>
      <x:bottom style="thin">
        <x:color rgb="FF2A78D6"/>
      </x:bottom>
    </x:border>
    <x:border>
      <x:left style="thin">
        <x:color rgb="FF2A78D6"/>
      </x:left>
      <x:top style="thin">
        <x:color rgb="FF2A78D6"/>
      </x:top>
      <x:bottom style="thin">
        <x:color rgb="FF2A78D6"/>
      </x:bottom>
    </x:border>
    <x:border>
      <x:top style="thin">
        <x:color rgb="FF2A78D6"/>
      </x:top>
      <x:bottom style="thin">
        <x:color rgb="FF2A78D6"/>
      </x:bottom>
    </x:border>
    <x:border>
      <x:right style="thin">
        <x:color rgb="FF2A78D6"/>
      </x:right>
      <x:top style="thin">
        <x:color rgb="FF2A78D6"/>
      </x:top>
      <x:bottom style="thin">
        <x:color rgb="FF2A78D6"/>
      </x:bottom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1F2937"/>
      </x:left>
      <x:top style="thin">
        <x:color rgb="FF1F2937"/>
      </x:top>
      <x:bottom style="thin">
        <x:color rgb="FF1F2937"/>
      </x:bottom>
    </x:border>
    <x:border>
      <x:top style="thin">
        <x:color rgb="FF1F2937"/>
      </x:top>
      <x:bottom style="thin">
        <x:color rgb="FF1F2937"/>
      </x:bottom>
    </x:border>
    <x:border>
      <x:right style="thin">
        <x:color rgb="FF1F2937"/>
      </x:right>
      <x:top style="thin">
        <x:color rgb="FF1F2937"/>
      </x:top>
      <x:bottom style="thin">
        <x:color rgb="FF1F2937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  <x:border>
      <x:top style="thin">
        <x:color rgb="FF1F2937"/>
      </x:top>
      <x:bottom style="double">
        <x:color rgb="FF1F2937"/>
      </x:bottom>
    </x:border>
  </x:borders>
  <x:cellStyleXfs count="1">
    <x:xf numFmtId="0" fontId="0" fillId="0" borderId="0"/>
  </x:cellStyleXfs>
  <x:cellXfs count="1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horizontal="right" vertical="center"/>
    </x:xf>
    <x:xf numFmtId="0" fontId="5" fillId="0" borderId="7" xfId="0" applyNumberFormat="1" applyFont="1" applyFill="1" applyBorder="1" applyAlignment="1">
      <x:alignment horizontal="right" vertical="center"/>
    </x:xf>
    <x:xf numFmtId="0" fontId="5" fillId="0" borderId="9" xfId="0" applyNumberFormat="1" applyFont="1" applyFill="1" applyBorder="1" applyAlignment="1">
      <x:alignment horizontal="right" vertical="center"/>
    </x:xf>
    <x:xf numFmtId="0" fontId="5" fillId="0" borderId="10" xfId="0" applyNumberFormat="1" applyFont="1" applyFill="1" applyBorder="1" applyAlignment="1">
      <x:alignment horizontal="right" vertical="center"/>
    </x:xf>
    <x:xf numFmtId="200" fontId="5" fillId="0" borderId="6" xfId="0" applyNumberFormat="1" applyFont="1" applyFill="1" applyBorder="1" applyAlignment="1">
      <x:alignment horizontal="right" vertical="center"/>
    </x:xf>
    <x:xf numFmtId="200" fontId="5" fillId="0" borderId="7" xfId="0" applyNumberFormat="1" applyFont="1" applyFill="1" applyBorder="1" applyAlignment="1">
      <x:alignment horizontal="right" vertical="center"/>
    </x:xf>
    <x:xf numFmtId="200" fontId="5" fillId="0" borderId="9" xfId="0" applyNumberFormat="1" applyFont="1" applyFill="1" applyBorder="1" applyAlignment="1">
      <x:alignment horizontal="right" vertical="center"/>
    </x:xf>
    <x:xf numFmtId="200" fontId="5" fillId="0" borderId="10" xfId="0" applyNumberFormat="1" applyFont="1" applyFill="1" applyBorder="1" applyAlignment="1">
      <x:alignment horizontal="right" vertical="center"/>
    </x:xf>
    <x:xf numFmtId="201" fontId="5" fillId="0" borderId="9" xfId="0" applyNumberFormat="1" applyFont="1" applyFill="1" applyBorder="1" applyAlignment="1">
      <x:alignment horizontal="right" vertical="center"/>
    </x:xf>
    <x:xf numFmtId="201" fontId="5" fillId="0" borderId="10" xfId="0" applyNumberFormat="1" applyFont="1" applyFill="1" applyBorder="1" applyAlignment="1">
      <x:alignment horizontal="right" vertical="center"/>
    </x:xf>
    <x:xf numFmtId="202" fontId="5" fillId="0" borderId="9" xfId="0" applyNumberFormat="1" applyFont="1" applyFill="1" applyBorder="1" applyAlignment="1">
      <x:alignment horizontal="right" vertical="center"/>
    </x:xf>
    <x:xf numFmtId="202" fontId="5" fillId="0" borderId="10" xfId="0" applyNumberFormat="1" applyFont="1" applyFill="1" applyBorder="1" applyAlignment="1">
      <x:alignment horizontal="right" vertical="center"/>
    </x:xf>
    <x:xf numFmtId="201" fontId="5" fillId="3" borderId="9" xfId="0" applyNumberFormat="1" applyFont="1" applyFill="1" applyBorder="1" applyAlignment="1">
      <x:alignment horizontal="right" vertical="center"/>
    </x:xf>
    <x:xf numFmtId="201" fontId="5" fillId="3" borderId="10" xfId="0" applyNumberFormat="1" applyFont="1" applyFill="1" applyBorder="1" applyAlignment="1">
      <x:alignment horizontal="right" vertical="center"/>
    </x:xf>
    <x:xf numFmtId="202" fontId="5" fillId="3" borderId="9" xfId="0" applyNumberFormat="1" applyFont="1" applyFill="1" applyBorder="1" applyAlignment="1">
      <x:alignment horizontal="right" vertical="center"/>
    </x:xf>
    <x:xf numFmtId="202" fontId="5" fillId="3" borderId="10" xfId="0" applyNumberFormat="1" applyFont="1" applyFill="1" applyBorder="1" applyAlignment="1">
      <x:alignment horizontal="right" vertical="center"/>
    </x:xf>
    <x:xf numFmtId="201" fontId="7" fillId="3" borderId="9" xfId="0" applyNumberFormat="1" applyFont="1" applyFill="1" applyBorder="1" applyAlignment="1">
      <x:alignment horizontal="right" vertical="center"/>
    </x:xf>
    <x:xf numFmtId="201" fontId="7" fillId="3" borderId="10" xfId="0" applyNumberFormat="1" applyFont="1" applyFill="1" applyBorder="1" applyAlignment="1">
      <x:alignment horizontal="right" vertical="center"/>
    </x:xf>
    <x:xf numFmtId="202" fontId="7" fillId="3" borderId="9" xfId="0" applyNumberFormat="1" applyFont="1" applyFill="1" applyBorder="1" applyAlignment="1">
      <x:alignment horizontal="right" vertical="center"/>
    </x:xf>
    <x:xf numFmtId="202" fontId="7" fillId="3" borderId="10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13" xfId="0" applyNumberFormat="1" applyFont="1" applyFill="1" applyBorder="1"/>
    <x:xf numFmtId="0" fontId="4" fillId="4" borderId="11" xfId="0" applyNumberFormat="1" applyFont="1" applyFill="1" applyBorder="1" applyAlignment="1">
      <x:alignment horizontal="center"/>
    </x:xf>
    <x:xf numFmtId="0" fontId="4" fillId="4" borderId="12" xfId="0" applyNumberFormat="1" applyFont="1" applyFill="1" applyBorder="1" applyAlignment="1">
      <x:alignment horizontal="center"/>
    </x:xf>
    <x:xf numFmtId="0" fontId="4" fillId="4" borderId="13" xfId="0" applyNumberFormat="1" applyFont="1" applyFill="1" applyBorder="1" applyAlignment="1">
      <x:alignment horizontal="center"/>
    </x:xf>
    <x:xf numFmtId="0" fontId="4" fillId="4" borderId="11" xfId="0" applyNumberFormat="1" applyFont="1" applyFill="1" applyBorder="1" applyAlignment="1">
      <x:alignment horizontal="center" vertical="center"/>
    </x:xf>
    <x:xf numFmtId="0" fontId="4" fillId="4" borderId="12" xfId="0" applyNumberFormat="1" applyFont="1" applyFill="1" applyBorder="1" applyAlignment="1">
      <x:alignment horizontal="center" vertical="center"/>
    </x:xf>
    <x:xf numFmtId="0" fontId="4" fillId="4" borderId="1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6" fillId="3" borderId="1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5" fillId="0" borderId="14" xfId="0" applyNumberFormat="1" applyFont="1" applyFill="1" applyBorder="1" applyAlignment="1">
      <x:alignment vertical="center"/>
    </x:xf>
    <x:xf numFmtId="0" fontId="5" fillId="0" borderId="15" xfId="0" applyNumberFormat="1" applyFont="1" applyFill="1" applyBorder="1" applyAlignment="1">
      <x:alignment vertical="center"/>
    </x:xf>
    <x:xf numFmtId="0" fontId="6" fillId="3" borderId="15" xfId="0" applyNumberFormat="1" applyFont="1" applyFill="1" applyBorder="1" applyAlignment="1">
      <x:alignment vertical="center"/>
    </x:xf>
    <x:xf numFmtId="0" fontId="5" fillId="0" borderId="16" xfId="0" applyNumberFormat="1" applyFont="1" applyFill="1" applyBorder="1" applyAlignment="1">
      <x:alignment vertical="center"/>
    </x:xf>
    <x:xf numFmtId="0" fontId="5" fillId="5" borderId="14" xfId="0" applyNumberFormat="1" applyFont="1" applyFill="1" applyBorder="1" applyAlignment="1">
      <x:alignment vertical="center"/>
    </x:xf>
    <x:xf numFmtId="0" fontId="5" fillId="5" borderId="15" xfId="0" applyNumberFormat="1" applyFont="1" applyFill="1" applyBorder="1" applyAlignment="1">
      <x:alignment vertical="center"/>
    </x:xf>
    <x:xf numFmtId="0" fontId="9" fillId="5" borderId="14" xfId="0" applyNumberFormat="1" applyFont="1" applyFill="1" applyBorder="1" applyAlignment="1">
      <x:alignment vertical="center"/>
    </x:xf>
    <x:xf numFmtId="0" fontId="9" fillId="5" borderId="15" xfId="0" applyNumberFormat="1" applyFont="1" applyFill="1" applyBorder="1" applyAlignment="1">
      <x:alignment vertical="center"/>
    </x:xf>
    <x:xf numFmtId="203" fontId="9" fillId="5" borderId="14" xfId="0" applyNumberFormat="1" applyFont="1" applyFill="1" applyBorder="1" applyAlignment="1">
      <x:alignment vertical="center"/>
    </x:xf>
    <x:xf numFmtId="203" fontId="9" fillId="5" borderId="15" xfId="0" applyNumberFormat="1" applyFont="1" applyFill="1" applyBorder="1" applyAlignment="1">
      <x:alignment vertical="center"/>
    </x:xf>
    <x:xf numFmtId="203" fontId="5" fillId="0" borderId="15" xfId="0" applyNumberFormat="1" applyFont="1" applyFill="1" applyBorder="1" applyAlignment="1">
      <x:alignment vertical="center"/>
    </x:xf>
    <x:xf numFmtId="201" fontId="5" fillId="0" borderId="15" xfId="0" applyNumberFormat="1" applyFont="1" applyFill="1" applyBorder="1" applyAlignment="1">
      <x:alignment vertical="center"/>
    </x:xf>
    <x:xf numFmtId="202" fontId="5" fillId="0" borderId="15" xfId="0" applyNumberFormat="1" applyFont="1" applyFill="1" applyBorder="1" applyAlignment="1">
      <x:alignment vertical="center"/>
    </x:xf>
    <x:xf numFmtId="202" fontId="5" fillId="0" borderId="16" xfId="0" applyNumberFormat="1" applyFont="1" applyFill="1" applyBorder="1" applyAlignment="1">
      <x:alignment vertical="center"/>
    </x:xf>
    <x:xf numFmtId="0" fontId="6" fillId="0" borderId="15" xfId="0" applyNumberFormat="1" applyFont="1" applyFill="1" applyBorder="1" applyAlignment="1">
      <x:alignment vertical="center"/>
    </x:xf>
    <x:xf numFmtId="203" fontId="6" fillId="0" borderId="15" xfId="0" applyNumberFormat="1" applyFont="1" applyFill="1" applyBorder="1" applyAlignment="1">
      <x:alignment vertical="center"/>
    </x:xf>
    <x:xf numFmtId="201" fontId="6" fillId="0" borderId="15" xfId="0" applyNumberFormat="1" applyFont="1" applyFill="1" applyBorder="1" applyAlignment="1">
      <x:alignment vertical="center"/>
    </x:xf>
    <x:xf numFmtId="202" fontId="6" fillId="0" borderId="15" xfId="0" applyNumberFormat="1" applyFont="1" applyFill="1" applyBorder="1" applyAlignment="1">
      <x:alignment vertical="center"/>
    </x:xf>
    <x:xf numFmtId="0" fontId="6" fillId="0" borderId="16" xfId="0" applyNumberFormat="1" applyFont="1" applyFill="1" applyBorder="1" applyAlignment="1">
      <x:alignment vertical="center"/>
    </x:xf>
    <x:xf numFmtId="202" fontId="6" fillId="0" borderId="16" xfId="0" applyNumberFormat="1" applyFont="1" applyFill="1" applyBorder="1" applyAlignment="1">
      <x:alignment vertical="center"/>
    </x:xf>
    <x:xf numFmtId="0" fontId="6" fillId="0" borderId="17" xfId="0" applyNumberFormat="1" applyFont="1" applyFill="1" applyBorder="1" applyAlignment="1">
      <x:alignment vertical="center"/>
    </x:xf>
    <x:xf numFmtId="203" fontId="6" fillId="0" borderId="17" xfId="0" applyNumberFormat="1" applyFont="1" applyFill="1" applyBorder="1" applyAlignment="1">
      <x:alignment vertical="center"/>
    </x:xf>
    <x:xf numFmtId="0" fontId="6" fillId="6" borderId="15" xfId="0" applyNumberFormat="1" applyFont="1" applyFill="1" applyBorder="1" applyAlignment="1">
      <x:alignment vertical="center"/>
    </x:xf>
    <x:xf numFmtId="203" fontId="6" fillId="6" borderId="15" xfId="0" applyNumberFormat="1" applyFont="1" applyFill="1" applyBorder="1" applyAlignment="1">
      <x:alignment vertical="center"/>
    </x:xf>
    <x:xf numFmtId="201" fontId="6" fillId="6" borderId="15" xfId="0" applyNumberFormat="1" applyFont="1" applyFill="1" applyBorder="1" applyAlignment="1">
      <x:alignment vertical="center"/>
    </x:xf>
    <x:xf numFmtId="202" fontId="6" fillId="6" borderId="15" xfId="0" applyNumberFormat="1" applyFont="1" applyFill="1" applyBorder="1" applyAlignment="1">
      <x:alignment vertical="center"/>
    </x:xf>
    <x:xf numFmtId="0" fontId="6" fillId="6" borderId="16" xfId="0" applyNumberFormat="1" applyFont="1" applyFill="1" applyBorder="1" applyAlignment="1">
      <x:alignment vertical="center"/>
    </x:xf>
    <x:xf numFmtId="202" fontId="6" fillId="6" borderId="1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horizontal="center"/>
    </x:xf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4" fillId="0" borderId="1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 applyAlignment="1">
      <x:alignment horizontal="center" vertical="center"/>
    </x:xf>
    <x:xf numFmtId="0" fontId="4" fillId="4" borderId="13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5" fillId="0" borderId="15" xfId="0" applyNumberFormat="1" applyFont="1" applyFill="1" applyBorder="1" applyAlignment="1">
      <x:alignment vertical="center" wrapText="1"/>
    </x:xf>
    <x:xf numFmtId="0" fontId="6" fillId="0" borderId="17" xfId="0" applyNumberFormat="1" applyFont="1" applyFill="1" applyBorder="1" applyAlignment="1">
      <x:alignment vertical="center" wrapText="1"/>
    </x:xf>
    <x:xf numFmtId="0" fontId="6" fillId="3" borderId="15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B3261E"/>
      </x:font>
      <x:fill>
        <x:patternFill patternType="solid">
          <x:bgColor rgb="FFFDE8E7"/>
        </x:patternFill>
      </x:fill>
    </x:dxf>
    <x:dxf>
      <x:font>
        <x:b/>
        <x:color rgb="FF137333"/>
      </x:font>
      <x:fill>
        <x:patternFill patternType="solid">
          <x:bgColor rgb="FFE6F4EA"/>
        </x:patternFill>
      </x:fill>
    </x:dxf>
    <x:dxf>
      <x:font>
        <x:b/>
        <x:color rgb="FFB3261E"/>
      </x:font>
      <x:fill>
        <x:patternFill patternType="solid">
          <x:bgColor rgb="FFFDE8E7"/>
        </x:patternFill>
      </x:fill>
    </x:dxf>
    <x:dxf>
      <x:font>
        <x:b/>
        <x:color rgb="FF137333"/>
      </x:font>
      <x:fill>
        <x:patternFill patternType="solid">
          <x:bgColor rgb="FFE6F4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ab52b1b1345f0" /><Relationship Type="http://schemas.openxmlformats.org/officeDocument/2006/relationships/theme" Target="/xl/theme/theme1.xml" Id="Rb9511e1ee2f245ef" /><Relationship Type="http://schemas.openxmlformats.org/officeDocument/2006/relationships/sharedStrings" Target="/xl/sharedStrings.xml" Id="R7bb7ce63693a4d97" /><Relationship Type="http://schemas.openxmlformats.org/officeDocument/2006/relationships/worksheet" Target="/xl/worksheets/sheet1.xml" Id="Ra8de8f8020b84e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78D6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42" hidden="0" customWidth="1"/>
    <x:col min="2" max="2" width="16" hidden="0" customWidth="1"/>
    <x:col min="3" max="3" width="16" hidden="0" customWidth="1"/>
    <x:col min="4" max="4" width="16" hidden="0" customWidth="1"/>
    <x:col min="5" max="5" width="14" hidden="0" customWidth="1"/>
    <x:col min="6" max="6" width="47" hidden="0" customWidth="1"/>
  </x:cols>
  <x:sheetData>
    <x:row r="1" ht="24" customHeight="1">
      <x:c r="A1" s="119" t="str">
        <x:v>SOFTLEX</x:v>
      </x:c>
      <x:c r="B1" s="120"/>
      <x:c r="C1" s="120"/>
      <x:c r="D1" s="120"/>
      <x:c r="E1" s="120"/>
      <x:c r="F1" s="120"/>
    </x:row>
    <x:row r="2" ht="28" customHeight="1">
      <x:c r="A2" s="3" t="str">
        <x:v>Калькулятор ROI автоматизации производства</x:v>
      </x:c>
      <x:c r="B2" s="3"/>
      <x:c r="C2" s="3"/>
      <x:c r="D2" s="3"/>
      <x:c r="E2" s="3"/>
      <x:c r="F2" s="3"/>
    </x:row>
    <x:row r="3">
      <x:c r="A3" s="121" t="str">
        <x:v>Заполните жёлтые ячейки. Результаты по трём сценариям пересчитаются автоматически.</x:v>
      </x:c>
      <x:c r="B3" s="121"/>
      <x:c r="C3" s="121"/>
      <x:c r="D3" s="121"/>
      <x:c r="E3" s="121"/>
      <x:c r="F3" s="121"/>
    </x:row>
    <x:row r="4">
      <x:c r="A4" s="122"/>
      <x:c r="B4" s="122"/>
      <x:c r="C4" s="122"/>
      <x:c r="D4" s="122"/>
      <x:c r="E4" s="122"/>
      <x:c r="F4" s="122"/>
    </x:row>
    <x:row r="5">
      <x:c r="A5" s="120"/>
      <x:c r="B5" s="120"/>
      <x:c r="C5" s="120"/>
      <x:c r="D5" s="120"/>
      <x:c r="E5" s="120"/>
      <x:c r="F5" s="120"/>
    </x:row>
    <x:row r="6">
      <x:c r="A6" s="14" t="str">
        <x:v>Ключевые результаты</x:v>
      </x:c>
      <x:c r="B6" s="15" t="str">
        <x:v>Консервативный</x:v>
      </x:c>
      <x:c r="C6" s="15" t="str">
        <x:v>Базовый</x:v>
      </x:c>
      <x:c r="D6" s="16" t="str">
        <x:v>Оптимистичный</x:v>
      </x:c>
      <x:c r="E6" s="120"/>
      <x:c r="F6" s="120"/>
    </x:row>
    <x:row r="7">
      <x:c r="A7" s="30" t="str">
        <x:v>Первоначальные вложения</x:v>
      </x:c>
      <x:c r="B7" s="36" t="n">
        <x:f>B24</x:f>
        <x:v>1480000</x:v>
      </x:c>
      <x:c r="C7" s="36" t="n">
        <x:f>C24</x:f>
        <x:v>2060000</x:v>
      </x:c>
      <x:c r="D7" s="37" t="n">
        <x:f>D24</x:f>
        <x:v>2800000</x:v>
      </x:c>
      <x:c r="E7" s="120"/>
      <x:c r="F7" s="120"/>
    </x:row>
    <x:row r="8">
      <x:c r="A8" s="31" t="str">
        <x:v>Чистый эффект в месяц</x:v>
      </x:c>
      <x:c r="B8" s="38" t="n">
        <x:f>B36</x:f>
        <x:v>65000</x:v>
      </x:c>
      <x:c r="C8" s="38" t="n">
        <x:f>C36</x:f>
        <x:v>150000</x:v>
      </x:c>
      <x:c r="D8" s="39" t="n">
        <x:f>D36</x:f>
        <x:v>245000</x:v>
      </x:c>
      <x:c r="E8" s="120"/>
      <x:c r="F8" s="120"/>
    </x:row>
    <x:row r="9">
      <x:c r="A9" s="31" t="str">
        <x:v>Срок окупаемости, мес.</x:v>
      </x:c>
      <x:c r="B9" s="48" t="n">
        <x:f>B38</x:f>
        <x:v>22.76923076923077</x:v>
      </x:c>
      <x:c r="C9" s="48" t="n">
        <x:f>C38</x:f>
        <x:v>13.733333333333333</x:v>
      </x:c>
      <x:c r="D9" s="49" t="n">
        <x:f>D38</x:f>
        <x:v>11.428571428571429</x:v>
      </x:c>
      <x:c r="E9" s="120"/>
      <x:c r="F9" s="120"/>
    </x:row>
    <x:row r="10">
      <x:c r="A10" s="31" t="str">
        <x:v>ROI за 1 год</x:v>
      </x:c>
      <x:c r="B10" s="50" t="n">
        <x:f>B40</x:f>
        <x:v>-0.47297297297297297</x:v>
      </x:c>
      <x:c r="C10" s="50" t="n">
        <x:f>C40</x:f>
        <x:v>-0.05339805825242718</x:v>
      </x:c>
      <x:c r="D10" s="51" t="n">
        <x:f>D40</x:f>
        <x:v>0.15714285714285714</x:v>
      </x:c>
      <x:c r="E10" s="120"/>
      <x:c r="F10" s="120"/>
    </x:row>
    <x:row r="11">
      <x:c r="A11" s="31" t="str">
        <x:v>ROI за 3 года</x:v>
      </x:c>
      <x:c r="B11" s="50" t="n">
        <x:f>B42</x:f>
        <x:v>0.581081081081081</x:v>
      </x:c>
      <x:c r="C11" s="50" t="n">
        <x:f>C42</x:f>
        <x:v>1.6941747572815533</x:v>
      </x:c>
      <x:c r="D11" s="51" t="n">
        <x:f>D42</x:f>
        <x:v>2.257142857142857</x:v>
      </x:c>
      <x:c r="E11" s="120"/>
      <x:c r="F11" s="120"/>
    </x:row>
    <x:row r="12">
      <x:c r="A12" s="31" t="str">
        <x:v>Эффект за 3 года после возврата вложений</x:v>
      </x:c>
      <x:c r="B12" s="38" t="n">
        <x:f>B41-B24</x:f>
        <x:v>860000</x:v>
      </x:c>
      <x:c r="C12" s="38" t="n">
        <x:f>C41-C24</x:f>
        <x:v>3490000</x:v>
      </x:c>
      <x:c r="D12" s="39" t="n">
        <x:f>D41-D24</x:f>
        <x:v>6320000</x:v>
      </x:c>
      <x:c r="E12" s="120"/>
      <x:c r="F12" s="120"/>
    </x:row>
    <x:row r="13">
      <x:c r="A13" s="120"/>
      <x:c r="B13" s="120"/>
      <x:c r="C13" s="120"/>
      <x:c r="D13" s="120"/>
      <x:c r="E13" s="120"/>
      <x:c r="F13" s="120"/>
    </x:row>
    <x:row r="14">
      <x:c r="A14" s="120"/>
      <x:c r="B14" s="120"/>
      <x:c r="C14" s="120"/>
      <x:c r="D14" s="120"/>
      <x:c r="E14" s="120"/>
      <x:c r="F14" s="120"/>
    </x:row>
    <x:row r="15" ht="26" customHeight="1">
      <x:c r="A15" s="137" t="str">
        <x:v>Исходные данные</x:v>
      </x:c>
      <x:c r="B15" s="61" t="str">
        <x:v>Консервативный</x:v>
      </x:c>
      <x:c r="C15" s="61" t="str">
        <x:v>Базовый</x:v>
      </x:c>
      <x:c r="D15" s="61" t="str">
        <x:v>Оптимистичный</x:v>
      </x:c>
      <x:c r="E15" s="61" t="str">
        <x:v>Единица</x:v>
      </x:c>
      <x:c r="F15" s="129" t="str">
        <x:v>Что учитывать</x:v>
      </x:c>
    </x:row>
    <x:row r="16" ht="24" customHeight="1">
      <x:c r="A16" s="130" t="str">
        <x:v>Разовые вложения</x:v>
      </x:c>
      <x:c r="B16" s="123"/>
      <x:c r="C16" s="123"/>
      <x:c r="D16" s="123"/>
      <x:c r="E16" s="123"/>
      <x:c r="F16" s="130"/>
    </x:row>
    <x:row r="17" ht="26" customHeight="1">
      <x:c r="A17" s="131" t="str">
        <x:v>Обследование и требования</x:v>
      </x:c>
      <x:c r="B17" s="77" t="n">
        <x:v>120000</x:v>
      </x:c>
      <x:c r="C17" s="77" t="n">
        <x:v>160000</x:v>
      </x:c>
      <x:c r="D17" s="77" t="n">
        <x:v>220000</x:v>
      </x:c>
      <x:c r="E17" s="69" t="str">
        <x:v>руб.</x:v>
      </x:c>
      <x:c r="F17" s="131" t="str">
        <x:v>Интервью, описание процесса, требования</x:v>
      </x:c>
    </x:row>
    <x:row r="18" ht="26" customHeight="1">
      <x:c r="A18" s="132" t="str">
        <x:v>Разработка и настройка</x:v>
      </x:c>
      <x:c r="B18" s="78" t="n">
        <x:v>900000</x:v>
      </x:c>
      <x:c r="C18" s="78" t="n">
        <x:v>1200000</x:v>
      </x:c>
      <x:c r="D18" s="78" t="n">
        <x:v>1550000</x:v>
      </x:c>
      <x:c r="E18" s="70" t="str">
        <x:v>руб.</x:v>
      </x:c>
      <x:c r="F18" s="132" t="str">
        <x:v>Основной бюджет проекта</x:v>
      </x:c>
    </x:row>
    <x:row r="19" ht="26" customHeight="1">
      <x:c r="A19" s="132" t="str">
        <x:v>Интеграции</x:v>
      </x:c>
      <x:c r="B19" s="78" t="n">
        <x:v>180000</x:v>
      </x:c>
      <x:c r="C19" s="78" t="n">
        <x:v>260000</x:v>
      </x:c>
      <x:c r="D19" s="78" t="n">
        <x:v>380000</x:v>
      </x:c>
      <x:c r="E19" s="70" t="str">
        <x:v>руб.</x:v>
      </x:c>
      <x:c r="F19" s="132" t="str">
        <x:v>Учётные системы, оборудование, сервисы</x:v>
      </x:c>
    </x:row>
    <x:row r="20" ht="26" customHeight="1">
      <x:c r="A20" s="132" t="str">
        <x:v>Серверы и оборудование</x:v>
      </x:c>
      <x:c r="B20" s="78" t="n">
        <x:v>80000</x:v>
      </x:c>
      <x:c r="C20" s="78" t="n">
        <x:v>120000</x:v>
      </x:c>
      <x:c r="D20" s="78" t="n">
        <x:v>180000</x:v>
      </x:c>
      <x:c r="E20" s="70" t="str">
        <x:v>руб.</x:v>
      </x:c>
      <x:c r="F20" s="132" t="str">
        <x:v>Разовые закупки</x:v>
      </x:c>
    </x:row>
    <x:row r="21" ht="26" customHeight="1">
      <x:c r="A21" s="132" t="str">
        <x:v>Перенос и очистка данных</x:v>
      </x:c>
      <x:c r="B21" s="78" t="n">
        <x:v>50000</x:v>
      </x:c>
      <x:c r="C21" s="78" t="n">
        <x:v>90000</x:v>
      </x:c>
      <x:c r="D21" s="78" t="n">
        <x:v>140000</x:v>
      </x:c>
      <x:c r="E21" s="70" t="str">
        <x:v>руб.</x:v>
      </x:c>
      <x:c r="F21" s="132" t="str">
        <x:v>Подготовка исходных данных</x:v>
      </x:c>
    </x:row>
    <x:row r="22" ht="26" customHeight="1">
      <x:c r="A22" s="132" t="str">
        <x:v>Обучение и запуск</x:v>
      </x:c>
      <x:c r="B22" s="78" t="n">
        <x:v>60000</x:v>
      </x:c>
      <x:c r="C22" s="78" t="n">
        <x:v>90000</x:v>
      </x:c>
      <x:c r="D22" s="78" t="n">
        <x:v>130000</x:v>
      </x:c>
      <x:c r="E22" s="70" t="str">
        <x:v>руб.</x:v>
      </x:c>
      <x:c r="F22" s="132" t="str">
        <x:v>Обучение сотрудников и сопровождение запуска</x:v>
      </x:c>
    </x:row>
    <x:row r="23" ht="26" customHeight="1">
      <x:c r="A23" s="132" t="str">
        <x:v>Резерв на риски</x:v>
      </x:c>
      <x:c r="B23" s="78" t="n">
        <x:v>90000</x:v>
      </x:c>
      <x:c r="C23" s="78" t="n">
        <x:v>140000</x:v>
      </x:c>
      <x:c r="D23" s="78" t="n">
        <x:v>200000</x:v>
      </x:c>
      <x:c r="E23" s="70" t="str">
        <x:v>руб.</x:v>
      </x:c>
      <x:c r="F23" s="132" t="str">
        <x:v>Известные технические и организационные риски</x:v>
      </x:c>
    </x:row>
    <x:row r="24" ht="26" customHeight="1">
      <x:c r="A24" s="133" t="str">
        <x:v>Итого разовые вложения</x:v>
      </x:c>
      <x:c r="B24" s="90" t="n">
        <x:f>SUM(B17:B23)</x:f>
        <x:v>1480000</x:v>
      </x:c>
      <x:c r="C24" s="90" t="n">
        <x:f>SUM(C17:C23)</x:f>
        <x:v>2060000</x:v>
      </x:c>
      <x:c r="D24" s="90" t="n">
        <x:f>SUM(D17:D23)</x:f>
        <x:v>2800000</x:v>
      </x:c>
      <x:c r="E24" s="89" t="str">
        <x:v>руб.</x:v>
      </x:c>
      <x:c r="F24" s="133" t="str">
        <x:v>Сумма разовых затрат</x:v>
      </x:c>
    </x:row>
    <x:row r="25" ht="26" customHeight="1">
      <x:c r="A25" s="132"/>
      <x:c r="B25" s="70"/>
      <x:c r="C25" s="70"/>
      <x:c r="D25" s="70"/>
      <x:c r="E25" s="70"/>
      <x:c r="F25" s="132"/>
    </x:row>
    <x:row r="26" ht="24" customHeight="1">
      <x:c r="A26" s="134" t="str">
        <x:v>Ежемесячный финансовый эффект</x:v>
      </x:c>
      <x:c r="B26" s="71"/>
      <x:c r="C26" s="71"/>
      <x:c r="D26" s="71"/>
      <x:c r="E26" s="71"/>
      <x:c r="F26" s="134"/>
    </x:row>
    <x:row r="27" ht="26" customHeight="1">
      <x:c r="A27" s="132" t="str">
        <x:v>Экономия рабочего времени</x:v>
      </x:c>
      <x:c r="B27" s="78" t="n">
        <x:v>50000</x:v>
      </x:c>
      <x:c r="C27" s="78" t="n">
        <x:v>80000</x:v>
      </x:c>
      <x:c r="D27" s="78" t="n">
        <x:v>120000</x:v>
      </x:c>
      <x:c r="E27" s="70" t="str">
        <x:v>руб./мес.</x:v>
      </x:c>
      <x:c r="F27" s="132" t="str">
        <x:v>Сверхурочные, найм или рост выпуска</x:v>
      </x:c>
    </x:row>
    <x:row r="28" ht="26" customHeight="1">
      <x:c r="A28" s="132" t="str">
        <x:v>Снижение брака и переделок</x:v>
      </x:c>
      <x:c r="B28" s="78" t="n">
        <x:v>25000</x:v>
      </x:c>
      <x:c r="C28" s="78" t="n">
        <x:v>45000</x:v>
      </x:c>
      <x:c r="D28" s="78" t="n">
        <x:v>70000</x:v>
      </x:c>
      <x:c r="E28" s="70" t="str">
        <x:v>руб./мес.</x:v>
      </x:c>
      <x:c r="F28" s="132" t="str">
        <x:v>Материалы и рабочее время</x:v>
      </x:c>
    </x:row>
    <x:row r="29" ht="26" customHeight="1">
      <x:c r="A29" s="132" t="str">
        <x:v>Сокращение простоев</x:v>
      </x:c>
      <x:c r="B29" s="78" t="n">
        <x:v>20000</x:v>
      </x:c>
      <x:c r="C29" s="78" t="n">
        <x:v>40000</x:v>
      </x:c>
      <x:c r="D29" s="78" t="n">
        <x:v>65000</x:v>
      </x:c>
      <x:c r="E29" s="70" t="str">
        <x:v>руб./мес.</x:v>
      </x:c>
      <x:c r="F29" s="132" t="str">
        <x:v>Частота × длительность × стоимость часа</x:v>
      </x:c>
    </x:row>
    <x:row r="30" ht="26" customHeight="1">
      <x:c r="A30" s="132" t="str">
        <x:v>Дополнительная маржинальная прибыль</x:v>
      </x:c>
      <x:c r="B30" s="78" t="n">
        <x:v>0</x:v>
      </x:c>
      <x:c r="C30" s="78" t="n">
        <x:v>30000</x:v>
      </x:c>
      <x:c r="D30" s="78" t="n">
        <x:v>60000</x:v>
      </x:c>
      <x:c r="E30" s="70" t="str">
        <x:v>руб./мес.</x:v>
      </x:c>
      <x:c r="F30" s="132" t="str">
        <x:v>Только объём, который можно произвести и продать</x:v>
      </x:c>
    </x:row>
    <x:row r="31" ht="26" customHeight="1">
      <x:c r="A31" s="132"/>
      <x:c r="B31" s="70"/>
      <x:c r="C31" s="70"/>
      <x:c r="D31" s="70"/>
      <x:c r="E31" s="70"/>
      <x:c r="F31" s="132"/>
    </x:row>
    <x:row r="32" ht="24" customHeight="1">
      <x:c r="A32" s="134" t="str">
        <x:v>Ежемесячные расходы после запуска</x:v>
      </x:c>
      <x:c r="B32" s="71"/>
      <x:c r="C32" s="71"/>
      <x:c r="D32" s="71"/>
      <x:c r="E32" s="71"/>
      <x:c r="F32" s="134"/>
    </x:row>
    <x:row r="33" ht="26" customHeight="1">
      <x:c r="A33" s="132" t="str">
        <x:v>Поддержка и развитие</x:v>
      </x:c>
      <x:c r="B33" s="78" t="n">
        <x:v>20000</x:v>
      </x:c>
      <x:c r="C33" s="78" t="n">
        <x:v>30000</x:v>
      </x:c>
      <x:c r="D33" s="78" t="n">
        <x:v>45000</x:v>
      </x:c>
      <x:c r="E33" s="70" t="str">
        <x:v>руб./мес.</x:v>
      </x:c>
      <x:c r="F33" s="132" t="str">
        <x:v>Работы подрядчика или внутренней команды</x:v>
      </x:c>
    </x:row>
    <x:row r="34" ht="26" customHeight="1">
      <x:c r="A34" s="132" t="str">
        <x:v>Лицензии и инфраструктура</x:v>
      </x:c>
      <x:c r="B34" s="78" t="n">
        <x:v>10000</x:v>
      </x:c>
      <x:c r="C34" s="78" t="n">
        <x:v>15000</x:v>
      </x:c>
      <x:c r="D34" s="78" t="n">
        <x:v>25000</x:v>
      </x:c>
      <x:c r="E34" s="70" t="str">
        <x:v>руб./мес.</x:v>
      </x:c>
      <x:c r="F34" s="132" t="str">
        <x:v>ПО, серверы, облачные сервисы</x:v>
      </x:c>
    </x:row>
    <x:row r="35" ht="26" customHeight="1">
      <x:c r="A35" s="132"/>
      <x:c r="B35" s="70"/>
      <x:c r="C35" s="70"/>
      <x:c r="D35" s="70"/>
      <x:c r="E35" s="70"/>
      <x:c r="F35" s="132"/>
    </x:row>
    <x:row r="36" ht="26" customHeight="1">
      <x:c r="A36" s="135" t="str">
        <x:v>Чистый эффект в месяц</x:v>
      </x:c>
      <x:c r="B36" s="92" t="n">
        <x:f>SUM(B27:B30)-SUM(B33:B34)</x:f>
        <x:v>65000</x:v>
      </x:c>
      <x:c r="C36" s="92" t="n">
        <x:f>SUM(C27:C30)-SUM(C33:C34)</x:f>
        <x:v>150000</x:v>
      </x:c>
      <x:c r="D36" s="92" t="n">
        <x:f>SUM(D27:D30)-SUM(D33:D34)</x:f>
        <x:v>245000</x:v>
      </x:c>
      <x:c r="E36" s="91" t="str">
        <x:v>руб./мес.</x:v>
      </x:c>
      <x:c r="F36" s="135" t="str">
        <x:v>Эффект за вычетом регулярных расходов</x:v>
      </x:c>
    </x:row>
    <x:row r="37" ht="26" customHeight="1">
      <x:c r="A37" s="132" t="str">
        <x:v>Разовый эффект</x:v>
      </x:c>
      <x:c r="B37" s="78" t="n">
        <x:v>0</x:v>
      </x:c>
      <x:c r="C37" s="78" t="n">
        <x:v>150000</x:v>
      </x:c>
      <x:c r="D37" s="78" t="n">
        <x:v>300000</x:v>
      </x:c>
      <x:c r="E37" s="70" t="str">
        <x:v>руб.</x:v>
      </x:c>
      <x:c r="F37" s="132" t="str">
        <x:v>Например, высвобождение оборотных средств</x:v>
      </x:c>
    </x:row>
    <x:row r="38" ht="26" customHeight="1">
      <x:c r="A38" s="135" t="str">
        <x:v>Срок окупаемости</x:v>
      </x:c>
      <x:c r="B38" s="93" t="n">
        <x:f>IF(B36&lt;=0,"недоступно",B24/B36)</x:f>
        <x:v>22.76923076923077</x:v>
      </x:c>
      <x:c r="C38" s="93" t="n">
        <x:f>IF(C36&lt;=0,"недоступно",C24/C36)</x:f>
        <x:v>13.733333333333333</x:v>
      </x:c>
      <x:c r="D38" s="93" t="n">
        <x:f>IF(D36&lt;=0,"недоступно",D24/D36)</x:f>
        <x:v>11.428571428571429</x:v>
      </x:c>
      <x:c r="E38" s="91" t="str">
        <x:v>мес.</x:v>
      </x:c>
      <x:c r="F38" s="135" t="str">
        <x:v>Разовые вложения / чистый эффект в месяц</x:v>
      </x:c>
    </x:row>
    <x:row r="39" ht="26" customHeight="1">
      <x:c r="A39" s="135" t="str">
        <x:v>Чистый эффект за 1 год</x:v>
      </x:c>
      <x:c r="B39" s="92" t="n">
        <x:f>B36*12+B37</x:f>
        <x:v>780000</x:v>
      </x:c>
      <x:c r="C39" s="92" t="n">
        <x:f>C36*12+C37</x:f>
        <x:v>1950000</x:v>
      </x:c>
      <x:c r="D39" s="92" t="n">
        <x:f>D36*12+D37</x:f>
        <x:v>3240000</x:v>
      </x:c>
      <x:c r="E39" s="91" t="str">
        <x:v>руб.</x:v>
      </x:c>
      <x:c r="F39" s="135" t="str">
        <x:v>12 месяцев эффекта плюс разовый эффект</x:v>
      </x:c>
    </x:row>
    <x:row r="40" ht="26" customHeight="1">
      <x:c r="A40" s="135" t="str">
        <x:v>ROI за 1 год</x:v>
      </x:c>
      <x:c r="B40" s="94" t="n">
        <x:f>IF(B24=0,"недоступно",(B39-B24)/B24)</x:f>
        <x:v>-0.47297297297297297</x:v>
      </x:c>
      <x:c r="C40" s="94" t="n">
        <x:f>IF(C24=0,"недоступно",(C39-C24)/C24)</x:f>
        <x:v>-0.05339805825242718</x:v>
      </x:c>
      <x:c r="D40" s="94" t="n">
        <x:f>IF(D24=0,"недоступно",(D39-D24)/D24)</x:f>
        <x:v>0.15714285714285714</x:v>
      </x:c>
      <x:c r="E40" s="91" t="str">
        <x:v>%</x:v>
      </x:c>
      <x:c r="F40" s="135" t="str">
        <x:v>(Эффект − вложения) / вложения</x:v>
      </x:c>
    </x:row>
    <x:row r="41" ht="26" customHeight="1">
      <x:c r="A41" s="135" t="str">
        <x:v>Чистый эффект за 3 года</x:v>
      </x:c>
      <x:c r="B41" s="92" t="n">
        <x:f>B36*36+B37</x:f>
        <x:v>2340000</x:v>
      </x:c>
      <x:c r="C41" s="92" t="n">
        <x:f>C36*36+C37</x:f>
        <x:v>5550000</x:v>
      </x:c>
      <x:c r="D41" s="92" t="n">
        <x:f>D36*36+D37</x:f>
        <x:v>9120000</x:v>
      </x:c>
      <x:c r="E41" s="91" t="str">
        <x:v>руб.</x:v>
      </x:c>
      <x:c r="F41" s="135" t="str">
        <x:v>36 месяцев эффекта плюс разовый эффект</x:v>
      </x:c>
    </x:row>
    <x:row r="42" ht="26" customHeight="1">
      <x:c r="A42" s="136" t="str">
        <x:v>ROI за 3 года</x:v>
      </x:c>
      <x:c r="B42" s="96" t="n">
        <x:f>IF(B24=0,"недоступно",(B41-B24)/B24)</x:f>
        <x:v>0.581081081081081</x:v>
      </x:c>
      <x:c r="C42" s="96" t="n">
        <x:f>IF(C24=0,"недоступно",(C41-C24)/C24)</x:f>
        <x:v>1.6941747572815533</x:v>
      </x:c>
      <x:c r="D42" s="96" t="n">
        <x:f>IF(D24=0,"недоступно",(D41-D24)/D24)</x:f>
        <x:v>2.257142857142857</x:v>
      </x:c>
      <x:c r="E42" s="95" t="str">
        <x:v>%</x:v>
      </x:c>
      <x:c r="F42" s="136" t="str">
        <x:v>(Эффект − вложения) / вложения</x:v>
      </x:c>
    </x:row>
    <x:row r="43">
      <x:c r="A43" s="120"/>
      <x:c r="B43" s="120"/>
      <x:c r="C43" s="120"/>
      <x:c r="D43" s="120"/>
      <x:c r="E43" s="120"/>
      <x:c r="F43" s="120"/>
    </x:row>
    <x:row r="44">
      <x:c r="A44" s="120"/>
      <x:c r="B44" s="120"/>
      <x:c r="C44" s="120"/>
      <x:c r="D44" s="120"/>
      <x:c r="E44" s="120"/>
      <x:c r="F44" s="120"/>
    </x:row>
    <x:row r="45">
      <x:c r="A45" s="124" t="str">
        <x:v>Как пользоваться расчётом</x:v>
      </x:c>
      <x:c r="B45" s="124"/>
      <x:c r="C45" s="124"/>
      <x:c r="D45" s="124"/>
      <x:c r="E45" s="124"/>
      <x:c r="F45" s="124"/>
    </x:row>
    <x:row r="46" ht="24" customHeight="1">
      <x:c r="A46" s="98" t="str">
        <x:v>1. Замените примерные значения в жёлтых ячейках на данные предприятия.</x:v>
      </x:c>
      <x:c r="B46" s="98"/>
      <x:c r="C46" s="98"/>
      <x:c r="D46" s="98"/>
      <x:c r="E46" s="98"/>
      <x:c r="F46" s="98"/>
    </x:row>
    <x:row r="47" ht="24" customHeight="1">
      <x:c r="A47" s="98" t="str">
        <x:v>2. Для консервативного сценария уменьшите ожидаемый эффект и увеличьте затраты.</x:v>
      </x:c>
      <x:c r="B47" s="98"/>
      <x:c r="C47" s="98"/>
      <x:c r="D47" s="98"/>
      <x:c r="E47" s="98"/>
      <x:c r="F47" s="98"/>
    </x:row>
    <x:row r="48" ht="24" customHeight="1">
      <x:c r="A48" s="98" t="str">
        <x:v>3. Сравните срок окупаемости и ROI. Не включайте эффект, который нельзя подтвердить.</x:v>
      </x:c>
      <x:c r="B48" s="98"/>
      <x:c r="C48" s="98"/>
      <x:c r="D48" s="98"/>
      <x:c r="E48" s="98"/>
      <x:c r="F48" s="98"/>
    </x:row>
    <x:row r="49">
      <x:c r="A49" s="120"/>
      <x:c r="B49" s="120"/>
      <x:c r="C49" s="120"/>
      <x:c r="D49" s="120"/>
      <x:c r="E49" s="120"/>
      <x:c r="F49" s="120"/>
    </x:row>
    <x:row r="50" ht="24" customHeight="1">
      <x:c r="A50" s="125" t="str">
        <x:v>Важно</x:v>
      </x:c>
      <x:c r="B50" s="125"/>
      <x:c r="C50" s="125"/>
      <x:c r="D50" s="125"/>
      <x:c r="E50" s="125"/>
      <x:c r="F50" s="125"/>
    </x:row>
    <x:row r="51" ht="23" customHeight="1">
      <x:c r="A51" s="104" t="str">
        <x:v>Расчёт носит оценочный характер. Перед решением проверьте исходные данные, сроки достижения эффекта и риски проекта.</x:v>
      </x:c>
      <x:c r="B51" s="104"/>
      <x:c r="C51" s="104"/>
      <x:c r="D51" s="104"/>
      <x:c r="E51" s="104"/>
      <x:c r="F51" s="104"/>
    </x:row>
    <x:row r="52" ht="23" customHeight="1">
      <x:c r="A52" s="104"/>
      <x:c r="B52" s="104"/>
      <x:c r="C52" s="104"/>
      <x:c r="D52" s="104"/>
      <x:c r="E52" s="104"/>
      <x:c r="F52" s="104"/>
    </x:row>
    <x:row r="53">
      <x:c r="A53" s="120"/>
      <x:c r="B53" s="120"/>
      <x:c r="C53" s="120"/>
      <x:c r="D53" s="120"/>
      <x:c r="E53" s="120"/>
      <x:c r="F53" s="120"/>
    </x:row>
    <x:row r="54" ht="28" customHeight="1">
      <x:c r="A54" s="126" t="str">
        <x:v>Хотите проверить экономику автоматизации на данных вашей компании?</x:v>
      </x:c>
      <x:c r="B54" s="126"/>
      <x:c r="C54" s="126"/>
      <x:c r="D54" s="126"/>
      <x:c r="E54" s="126"/>
      <x:c r="F54" s="126"/>
    </x:row>
    <x:row r="55" ht="28" customHeight="1">
      <x:c r="A55" s="127" t="str">
        <x:v>Softlex поможет обследовать процесс, проверить исходные данные и сопоставить ожидаемый эффект с бюджетом разработки.</x:v>
      </x:c>
      <x:c r="B55" s="127"/>
      <x:c r="C55" s="127"/>
      <x:c r="D55" s="127"/>
      <x:c r="E55" s="127"/>
      <x:c r="F55" s="127"/>
    </x:row>
    <x:row r="56">
      <x:c r="A56" s="120"/>
      <x:c r="B56" s="120"/>
      <x:c r="C56" s="120"/>
      <x:c r="D56" s="120"/>
      <x:c r="E56" s="120"/>
      <x:c r="F56" s="120"/>
    </x:row>
    <x:row r="57" ht="28" customHeight="1">
      <x:c r="A57" s="110" t="str">
        <x:v>https://softlex.pro/</x:v>
      </x:c>
      <x:c r="B57" s="110"/>
      <x:c r="C57" s="110"/>
      <x:c r="D57" s="113" t="str">
        <x:v>https://t.me/Stepan_Gutsan</x:v>
      </x:c>
      <x:c r="E57" s="113"/>
      <x:c r="F57" s="113"/>
    </x:row>
    <x:row r="58" ht="28" customHeight="1">
      <x:c r="A58" s="110"/>
      <x:c r="B58" s="110"/>
      <x:c r="C58" s="110"/>
      <x:c r="D58" s="113"/>
      <x:c r="E58" s="113"/>
      <x:c r="F58" s="113"/>
    </x:row>
    <x:row r="59">
      <x:c r="A59" s="120"/>
      <x:c r="B59" s="120"/>
      <x:c r="C59" s="120"/>
      <x:c r="D59" s="120"/>
      <x:c r="E59" s="120"/>
      <x:c r="F59" s="120"/>
    </x:row>
    <x:row r="60" ht="22" customHeight="1">
      <x:c r="A60" s="128" t="str">
        <x:v>softlex.pro  •  автоматизация производственных процессов</x:v>
      </x:c>
      <x:c r="B60" s="128"/>
      <x:c r="C60" s="128"/>
      <x:c r="D60" s="128"/>
      <x:c r="E60" s="128"/>
      <x:c r="F60" s="128"/>
    </x:row>
  </x:sheetData>
  <x:mergeCells>
    <x:mergeCell ref="A2:F2"/>
    <x:mergeCell ref="A3:F3"/>
    <x:mergeCell ref="A16:F16"/>
    <x:mergeCell ref="A26:F26"/>
    <x:mergeCell ref="A32:F32"/>
    <x:mergeCell ref="A45:F45"/>
    <x:mergeCell ref="A46:F46"/>
    <x:mergeCell ref="A47:F47"/>
    <x:mergeCell ref="A48:F48"/>
    <x:mergeCell ref="A50:F50"/>
    <x:mergeCell ref="A51:F52"/>
    <x:mergeCell ref="A54:F54"/>
    <x:mergeCell ref="A55:F55"/>
    <x:mergeCell ref="A57:C58"/>
    <x:mergeCell ref="D57:F58"/>
    <x:mergeCell ref="A60:F60"/>
  </x:mergeCells>
  <x:conditionalFormatting sqref="B40:D40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conditionalFormatting sqref="B42:D42">
    <x:cfRule type="cellIs" dxfId="2" priority="3" operator="lessThan">
      <x:formula>0</x:formula>
    </x:cfRule>
    <x:cfRule type="cellIs" dxfId="3" priority="4" operator="greaterThanOrEqual">
      <x:formula>0</x:formula>
    </x:cfRule>
  </x:conditionalFormatting>
  <x:dataValidations count="4">
    <x:dataValidation type="decimal" operator="greaterThanOrEqual" sqref="B17:D23">
      <x:formula1>0</x:formula1>
    </x:dataValidation>
    <x:dataValidation type="decimal" operator="greaterThanOrEqual" sqref="B27:D30">
      <x:formula1>0</x:formula1>
    </x:dataValidation>
    <x:dataValidation type="decimal" operator="greaterThanOrEqual" sqref="B33:D34">
      <x:formula1>0</x:formula1>
    </x:dataValidation>
    <x:dataValidation type="decimal" operator="greaterThanOrEqual" sqref="B37:D37">
      <x:formula1>0</x:formula1>
    </x:dataValidation>
  </x:dataValidations>
  <x:pageMargins left="0.7" right="0.7" top="0.75" bottom="0.75" header="0.3" footer="0.3"/>
</x:worksheet>
</file>